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ugevv-my.sharepoint.com/personal/jana_skippar_rougevald_ee/Documents/JanaArvuti/Desktop/"/>
    </mc:Choice>
  </mc:AlternateContent>
  <xr:revisionPtr revIDLastSave="0" documentId="8_{17EA995D-848B-44B0-9937-FC2595BC7EA6}" xr6:coauthVersionLast="47" xr6:coauthVersionMax="47" xr10:uidLastSave="{00000000-0000-0000-0000-000000000000}"/>
  <bookViews>
    <workbookView xWindow="-108" yWindow="-108" windowWidth="23256" windowHeight="12576" xr2:uid="{57730C3E-C2D5-474A-AD99-9D760C5CBC5D}"/>
  </bookViews>
  <sheets>
    <sheet name="2 mln.kasutus ja koon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1" l="1"/>
  <c r="K116" i="1" s="1"/>
  <c r="C89" i="1"/>
  <c r="C107" i="1"/>
  <c r="J116" i="1" s="1"/>
  <c r="C66" i="1"/>
  <c r="C51" i="1"/>
  <c r="C39" i="1"/>
  <c r="C29" i="1"/>
  <c r="B117" i="1"/>
  <c r="C117" i="1" s="1"/>
  <c r="D117" i="1" s="1"/>
  <c r="E117" i="1" s="1"/>
  <c r="F117" i="1" s="1"/>
  <c r="G117" i="1" s="1"/>
  <c r="H117" i="1" s="1"/>
  <c r="I117" i="1" s="1"/>
  <c r="D135" i="1"/>
  <c r="J117" i="1" l="1"/>
  <c r="K117" i="1"/>
  <c r="C75" i="1" l="1"/>
  <c r="C15" i="1"/>
  <c r="C52" i="1" s="1"/>
  <c r="C10" i="1" l="1"/>
  <c r="C54" i="1" l="1"/>
  <c r="C55" i="1" l="1"/>
  <c r="C67" i="1" s="1"/>
  <c r="C76" i="1" s="1"/>
  <c r="C90" i="1" s="1"/>
  <c r="C108" i="1"/>
  <c r="E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Skippar</author>
  </authors>
  <commentList>
    <comment ref="A112" authorId="0" shapeId="0" xr:uid="{675A6C45-C8E6-454E-A203-D8289E58D556}">
      <text>
        <r>
          <rPr>
            <b/>
            <sz val="9"/>
            <color indexed="81"/>
            <rFont val="Segoe UI"/>
            <family val="2"/>
          </rPr>
          <t>Jana Skippar:</t>
        </r>
        <r>
          <rPr>
            <sz val="9"/>
            <color indexed="81"/>
            <rFont val="Segoe UI"/>
            <family val="2"/>
          </rPr>
          <t xml:space="preserve">
Leping 25.10.2023</t>
        </r>
      </text>
    </comment>
    <comment ref="K116" authorId="0" shapeId="0" xr:uid="{66971C5B-BD1B-4A3C-B3E2-739D6A35A08A}">
      <text>
        <r>
          <rPr>
            <b/>
            <sz val="9"/>
            <color indexed="81"/>
            <rFont val="Segoe UI"/>
            <family val="2"/>
          </rPr>
          <t>Jana Skippar:</t>
        </r>
        <r>
          <rPr>
            <sz val="9"/>
            <color indexed="81"/>
            <rFont val="Segoe UI"/>
            <family val="2"/>
          </rPr>
          <t xml:space="preserve">
välja arvatud Misso ja Haanja RV</t>
        </r>
      </text>
    </comment>
  </commentList>
</comments>
</file>

<file path=xl/sharedStrings.xml><?xml version="1.0" encoding="utf-8"?>
<sst xmlns="http://schemas.openxmlformats.org/spreadsheetml/2006/main" count="261" uniqueCount="208">
  <si>
    <t>Summa</t>
  </si>
  <si>
    <t>Alus</t>
  </si>
  <si>
    <t>Asutus</t>
  </si>
  <si>
    <t>Arve kp</t>
  </si>
  <si>
    <t xml:space="preserve">Arve nr. </t>
  </si>
  <si>
    <t xml:space="preserve">Rõuge PK  maaküte </t>
  </si>
  <si>
    <t>Santex OÜ</t>
  </si>
  <si>
    <t>KOKKU  2023</t>
  </si>
  <si>
    <t xml:space="preserve">Haanja kool  küte </t>
  </si>
  <si>
    <t xml:space="preserve">Santex OÜ </t>
  </si>
  <si>
    <t>Toetus</t>
  </si>
  <si>
    <t>14-15/20</t>
  </si>
  <si>
    <t>Luutsniku Pääste Ennetuskeskus MTÜ</t>
  </si>
  <si>
    <t>14-15/23</t>
  </si>
  <si>
    <t>Aktsiakapitali sissemaks</t>
  </si>
  <si>
    <t>Võru Vesi AS</t>
  </si>
  <si>
    <t>Rõuge Tantsuühing Kadrid MTÜ</t>
  </si>
  <si>
    <t>2-3/104</t>
  </si>
  <si>
    <t>2-3/132</t>
  </si>
  <si>
    <t>EELK Vastseliina Katariina Kogudus</t>
  </si>
  <si>
    <t>2-3/130</t>
  </si>
  <si>
    <t>2-3/131</t>
  </si>
  <si>
    <t>Kangsti Külaaselts MTÜ</t>
  </si>
  <si>
    <t>2-3/98</t>
  </si>
  <si>
    <t>EELK Rõuge Maarja Kogudus</t>
  </si>
  <si>
    <t>2-3/99</t>
  </si>
  <si>
    <t>2-3/118</t>
  </si>
  <si>
    <t>14-15/18</t>
  </si>
  <si>
    <t xml:space="preserve">Rõuge ja Varstu aleviku ÜVK eelaprojekti koostamine </t>
  </si>
  <si>
    <t>24-13865</t>
  </si>
  <si>
    <t>EXTERY OÜ</t>
  </si>
  <si>
    <t>Rõuge lasteaia aed</t>
  </si>
  <si>
    <t>Hoovitohter OÜ</t>
  </si>
  <si>
    <t>10152024/26</t>
  </si>
  <si>
    <t>Kangsti Külaselts MTÜ</t>
  </si>
  <si>
    <t>2-3/198</t>
  </si>
  <si>
    <t>Rõuge Tantsuselts KÄSIKÄES MTÜ</t>
  </si>
  <si>
    <t>2-3/199</t>
  </si>
  <si>
    <t>Mõõlu ja õpilaskodu tee rek</t>
  </si>
  <si>
    <t>Verston OÜ</t>
  </si>
  <si>
    <t>MA012528</t>
  </si>
  <si>
    <t>MAS012407</t>
  </si>
  <si>
    <t>Kanjoni tee ettevalmistus tööd</t>
  </si>
  <si>
    <t>MA012080</t>
  </si>
  <si>
    <t>Kanjoni tee + parkla eelpuistega kahekordne pindamine</t>
  </si>
  <si>
    <t>MA012334</t>
  </si>
  <si>
    <t>EKM Service OÜ</t>
  </si>
  <si>
    <t>3park Eesti OÜ</t>
  </si>
  <si>
    <t>OÜ Arhitekt Ott Ojamaa</t>
  </si>
  <si>
    <t>Haanja piirkonna kruusateede remont</t>
  </si>
  <si>
    <t>TREV-2 AS</t>
  </si>
  <si>
    <t>TG246847</t>
  </si>
  <si>
    <t>Üldplaneering</t>
  </si>
  <si>
    <t>Kobras AS</t>
  </si>
  <si>
    <t>Diotech Nord OÜ</t>
  </si>
  <si>
    <t>Kurmik AS</t>
  </si>
  <si>
    <t>Mõõlu tee (6970206) ja Õpilaskodu tee (tee nr 8650037) rekonstrueerimine</t>
  </si>
  <si>
    <t>MA013049</t>
  </si>
  <si>
    <t>Gravex Balti</t>
  </si>
  <si>
    <t xml:space="preserve">KOKKU 2024 aasta </t>
  </si>
  <si>
    <t>Jääk seisuga 31.12.2024</t>
  </si>
  <si>
    <t>2-3/65</t>
  </si>
  <si>
    <t>Rõuge tantsuselts KÄSIKÄES MTÜ</t>
  </si>
  <si>
    <t>2-3/76</t>
  </si>
  <si>
    <t>R sepad OÜ</t>
  </si>
  <si>
    <t>Jaan Vene Projektibüroo</t>
  </si>
  <si>
    <t>Misso rahvamaja fuajee rekonstrueerimise projeteerimine</t>
  </si>
  <si>
    <t>Jääk seisuga 31.03.2025</t>
  </si>
  <si>
    <t>Viitina Tehnikaklubi</t>
  </si>
  <si>
    <t>2-3/156</t>
  </si>
  <si>
    <t>MTÜ Rahvaait</t>
  </si>
  <si>
    <t>2-3/123</t>
  </si>
  <si>
    <t>Aktsiakapitali sissemaks Rõuge ja Varstu projekti eest</t>
  </si>
  <si>
    <t>2-4/25/303</t>
  </si>
  <si>
    <t>Maa-ja Ruumiamet</t>
  </si>
  <si>
    <t>2-3/174</t>
  </si>
  <si>
    <t>TRAIEL OÜ</t>
  </si>
  <si>
    <t>2-3/175</t>
  </si>
  <si>
    <t>OÜ Rõuge Kommunaalteenus</t>
  </si>
  <si>
    <t>14-15/22</t>
  </si>
  <si>
    <t>EELK Rõuge Marja kogudus</t>
  </si>
  <si>
    <t>ARC PROJEKT OÜ</t>
  </si>
  <si>
    <t>Suure Munamäe vaatetorni uuendamise projekteerimine 50%</t>
  </si>
  <si>
    <t>Infragate Eesti AS</t>
  </si>
  <si>
    <t>Haanja rahvamaja energiatõhususe suurendamise põhiprojektRH 288845Aruande periood: 19.02.2025 - 16.05.2025akt nr.1</t>
  </si>
  <si>
    <t>SA Rõuge valla Turism</t>
  </si>
  <si>
    <t>Edepol OÜ</t>
  </si>
  <si>
    <t xml:space="preserve">Kokku I kvartal </t>
  </si>
  <si>
    <t>Jääk seisuga 30.06.2025</t>
  </si>
  <si>
    <t>2-3/251</t>
  </si>
  <si>
    <t>Projektibüroo OÜ</t>
  </si>
  <si>
    <t>2025/00757</t>
  </si>
  <si>
    <t>leping 14-15/71</t>
  </si>
  <si>
    <t xml:space="preserve">Mittetulundusühing Kangsti Külaselts </t>
  </si>
  <si>
    <t>MTÜ Rõuge Priitahtlikud Pritsimehed</t>
  </si>
  <si>
    <t>Haanja rahvamaja energiatõhususe suurendamise projekti ekspertiis</t>
  </si>
  <si>
    <t>Haanja rahvamaja energiatõhususe suurendamise põhiprojektRH 288845 Aruande periood: 17.05.2025 - 15.09.2025akt nr.2</t>
  </si>
  <si>
    <t>Moller Auto Viru OÜ</t>
  </si>
  <si>
    <t>9207227/9207228</t>
  </si>
  <si>
    <t>FIE Sulev Penk</t>
  </si>
  <si>
    <t>Rõuge aleviku tööstusalade põhiprojekti uuendamine 30.04-12.11.2025</t>
  </si>
  <si>
    <t>2025/00942</t>
  </si>
  <si>
    <t>10.11,2021</t>
  </si>
  <si>
    <t>2-3/292</t>
  </si>
  <si>
    <t>2-3/293</t>
  </si>
  <si>
    <t>Köögiabi</t>
  </si>
  <si>
    <t>Rõngameister</t>
  </si>
  <si>
    <t>14-15/151</t>
  </si>
  <si>
    <t>Jääk</t>
  </si>
  <si>
    <t xml:space="preserve">Nursipalu toetus </t>
  </si>
  <si>
    <t>Subjekt 37</t>
  </si>
  <si>
    <t>Laekumise kuupäev 27.10.2023</t>
  </si>
  <si>
    <t>Kulutused</t>
  </si>
  <si>
    <t>Kokku II kvartal</t>
  </si>
  <si>
    <t>Kokku III kvartal</t>
  </si>
  <si>
    <t>Kokku IV kvartal</t>
  </si>
  <si>
    <t>Kokku 2023 ja 2024</t>
  </si>
  <si>
    <t>miljonit</t>
  </si>
  <si>
    <t>2024. aasta</t>
  </si>
  <si>
    <t>2025. aasta</t>
  </si>
  <si>
    <t>Kokku I kvartal</t>
  </si>
  <si>
    <t>Jääk seisuga 30.09.2025</t>
  </si>
  <si>
    <t>Seisuga 31.12.2025</t>
  </si>
  <si>
    <t xml:space="preserve">Nursipalu ühekordne toetus 2 mln. </t>
  </si>
  <si>
    <t>Aastad</t>
  </si>
  <si>
    <t>2024 I kv</t>
  </si>
  <si>
    <t>2024 II kv</t>
  </si>
  <si>
    <t>2024 III kv</t>
  </si>
  <si>
    <t>2024 IV kv</t>
  </si>
  <si>
    <t>2025 I kv</t>
  </si>
  <si>
    <t>2025 II kv</t>
  </si>
  <si>
    <t>2025 III kv</t>
  </si>
  <si>
    <t>2025 IV kv</t>
  </si>
  <si>
    <t>2026 (planeeritav)</t>
  </si>
  <si>
    <t>Kasutatud rahastus</t>
  </si>
  <si>
    <t>Toetuse jääk</t>
  </si>
  <si>
    <t>2026.a</t>
  </si>
  <si>
    <t>2027.a</t>
  </si>
  <si>
    <t xml:space="preserve">Munamägi </t>
  </si>
  <si>
    <t>Tööstusalad</t>
  </si>
  <si>
    <t>Perearstid</t>
  </si>
  <si>
    <t xml:space="preserve">Kokku </t>
  </si>
  <si>
    <t>KOOND</t>
  </si>
  <si>
    <t xml:space="preserve">Rõuge PK maaküte </t>
  </si>
  <si>
    <t>NB Arved veel täpsustuvad</t>
  </si>
  <si>
    <t>Kokku 2023-2025</t>
  </si>
  <si>
    <t>Omaosaluse kaasfinantseerimise toetus projektile Kangsti külamajale põrand</t>
  </si>
  <si>
    <t>Omaosaluse kaasfinantseerimise toetus projektile Rõuge kihelkonna rahvariiete valmistamine</t>
  </si>
  <si>
    <t>Omaosaluse kaasfinantseerimise toetus projektile Mõniste noortekeskus on soe ja tegevust täis</t>
  </si>
  <si>
    <t>Omaosaluse kaasfinantseerimise toetus projektile Misso oreli renoveerimine</t>
  </si>
  <si>
    <t>Omaosaluse kaasfinantseerimise toetus projektile Vahendite hankimine uute kogukonnateenuste arendamiseks</t>
  </si>
  <si>
    <t>Omaosaluse kaasfinatseerimise toetus projektile Rõuge kiriku avariiliste osade restaureerimine</t>
  </si>
  <si>
    <t>MTÜ Ääremaa Noored</t>
  </si>
  <si>
    <t>Uue-Saaluse Külaselts MTÜ</t>
  </si>
  <si>
    <t>Omaosaluse kaasfinatseerimise toetus Vastseliina kiriku avariitööd</t>
  </si>
  <si>
    <t>Omaosaluse kaasfinatseerimise toetus "Kangsti külamaja vundamendi soojustamine ja sadevete ärajuhtimine"</t>
  </si>
  <si>
    <t xml:space="preserve">Omaosaluse kaasfinatseerimise toetus "Rahvariidekomplekti kulunud esemete uuendamine" </t>
  </si>
  <si>
    <t xml:space="preserve">Omaosaluse kaasfinatseerimise toetus projekt "Akende restaureerimise ettenägematud tööd (legend müüritises) </t>
  </si>
  <si>
    <t>Hajaasustuse programmi toetused</t>
  </si>
  <si>
    <t>Madalseiklusrada (kaasava eelarve projekt)</t>
  </si>
  <si>
    <t>Misso Teenuskeskuse projekt</t>
  </si>
  <si>
    <t>Pink ja prügikast Rõuge RM (kaasava eelarve projekt)</t>
  </si>
  <si>
    <t>Rõuge Põhikooli valgustid</t>
  </si>
  <si>
    <t>Rõuge Põhikooli võimla katuse remont</t>
  </si>
  <si>
    <t>Omaosaluse kaasfinantseerimise toetus projektile "Rahvariiete komplekti uuendamine"</t>
  </si>
  <si>
    <t xml:space="preserve">Ettevõtlustoetus Sepikoja töötingimuste parandamine </t>
  </si>
  <si>
    <t>maakütte rek Mõniste Hooldekodus</t>
  </si>
  <si>
    <t>Pingile silt (kaasava eelarve projekt)</t>
  </si>
  <si>
    <t xml:space="preserve">Omaosaluse kaasfinantseerimise toetus projektile „Kangsti külamaja fassaadi korrastamine” </t>
  </si>
  <si>
    <t>Omaosaluse kaasfinantseerimise toetus projektile Viitina järve 1 ujumissilla  uuendamine</t>
  </si>
  <si>
    <t>Omaosaluse kaasfinantseerimise toetus projektile „Saru rahvaaidale kanalisatsioonisüsteemi rajamine"</t>
  </si>
  <si>
    <t>Sihtotstarbeline toetus ehitustööde osaliseks finantseerimiseks</t>
  </si>
  <si>
    <t>Omaosaluse kaasfinantseerimise toetus projektile "Kangsti külaseltsi köögi sisustamine"</t>
  </si>
  <si>
    <t>Omaosaluse kaasfinantseerimise toetus projektile "Oreli restaureerimine"</t>
  </si>
  <si>
    <t>Varstu kooli söökla</t>
  </si>
  <si>
    <t>Projekti ekspertiis Haanja Rahvamaja</t>
  </si>
  <si>
    <t xml:space="preserve">Varstu kooli söökla </t>
  </si>
  <si>
    <t>Haanja rahvamaja energiatõhususe suurendamise põhiprojekt RH 288845Aruande periood: 17.05.2025 - 15.09.2025akt nr.2</t>
  </si>
  <si>
    <t>Sihtfinantseering projektile Pesapuu valgustus</t>
  </si>
  <si>
    <t>Hajaasustuse programm</t>
  </si>
  <si>
    <t>Omaosaluse kaasfinantseerimise toetus projektile "Kangsti külamaja katuse vahetus"</t>
  </si>
  <si>
    <t>Varstu kooli köögitehnika</t>
  </si>
  <si>
    <t>Ettevõtlustoetus "Tootmishoone soojustamine"</t>
  </si>
  <si>
    <t>Eksperthinnangu tellimine Tööstuse tn/tööstusala projekti ettevalmistus</t>
  </si>
  <si>
    <t xml:space="preserve">Kaasfinantseerimine projekt "Valgjärve ranna veeohutuse tõstmine" </t>
  </si>
  <si>
    <t>Omaosaluse kaasfinantseerimise LEADER toetus projektile "Rõuge depoo arendamine kogukonnakeskuseks"</t>
  </si>
  <si>
    <t>Munamäe eelaprojekti  koostamine</t>
  </si>
  <si>
    <t>Sihtotstarbeline toetus küttesüsteem</t>
  </si>
  <si>
    <t>Haanja õppekoht, lamekatus</t>
  </si>
  <si>
    <t>Vastavalt lepingutele</t>
  </si>
  <si>
    <t xml:space="preserve">Autod: Hyundai I30 (12409.-), Volkswagen Caddy (17500.-)  </t>
  </si>
  <si>
    <t>Koostatud 07.01.2026</t>
  </si>
  <si>
    <t>arve/2025/00331</t>
  </si>
  <si>
    <t>arve/2025/00757</t>
  </si>
  <si>
    <t>Toetus saadud 27.10.2023</t>
  </si>
  <si>
    <t xml:space="preserve">Lepingu lisa 12.12.2024 kuni toetust saab kasutada 2026. aastani </t>
  </si>
  <si>
    <t>Viljarammu (06.02.26), ettevõtlustoetus</t>
  </si>
  <si>
    <t>Eesti Lambakasvatajate Ühistu (12.02.2026) ettevõtlustoetus</t>
  </si>
  <si>
    <t>Nursipalu rahastus eelarves* (sõltub projektide rahastusest)</t>
  </si>
  <si>
    <t>Misso Rahvamaja I k</t>
  </si>
  <si>
    <t>Energiatõhusus. Haanja Rahvamaja</t>
  </si>
  <si>
    <t>Ettevalmistavad tegevused projektideks</t>
  </si>
  <si>
    <t>Rida 64 rahastuse korrigeerimine ja tagasiarvestus</t>
  </si>
  <si>
    <t>Üldplaneering - arvestatud ekslikult Nursipalu toetuse alt</t>
  </si>
  <si>
    <t>Rõuge Priitahtlikud Pritsimehed</t>
  </si>
  <si>
    <t xml:space="preserve">Hajaasustuse programm </t>
  </si>
  <si>
    <t>Rõuge hooldekodu lift</t>
  </si>
  <si>
    <t>Seltsitegevus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</si>
</sst>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3C3C3C"/>
      <name val="Times New Roman"/>
      <family val="1"/>
    </font>
    <font>
      <b/>
      <sz val="11"/>
      <color rgb="FFC00000"/>
      <name val="Times New Roman"/>
      <family val="1"/>
    </font>
    <font>
      <i/>
      <sz val="11"/>
      <color theme="4"/>
      <name val="Times New Roman"/>
      <family val="1"/>
    </font>
    <font>
      <sz val="11"/>
      <color theme="4"/>
      <name val="Times New Roman"/>
      <family val="1"/>
    </font>
    <font>
      <b/>
      <sz val="11"/>
      <color theme="4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C00000"/>
      <name val="Times New Roman"/>
      <family val="1"/>
    </font>
    <font>
      <i/>
      <sz val="11"/>
      <color theme="4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5" fillId="6" borderId="0" xfId="0" applyFont="1" applyFill="1"/>
    <xf numFmtId="0" fontId="6" fillId="0" borderId="0" xfId="0" applyFont="1"/>
    <xf numFmtId="0" fontId="6" fillId="5" borderId="0" xfId="0" applyFont="1" applyFill="1"/>
    <xf numFmtId="14" fontId="5" fillId="0" borderId="1" xfId="0" applyNumberFormat="1" applyFont="1" applyBorder="1"/>
    <xf numFmtId="3" fontId="5" fillId="6" borderId="1" xfId="0" applyNumberFormat="1" applyFont="1" applyFill="1" applyBorder="1"/>
    <xf numFmtId="0" fontId="7" fillId="5" borderId="0" xfId="0" applyFont="1" applyFill="1"/>
    <xf numFmtId="14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4" fontId="5" fillId="7" borderId="0" xfId="0" applyNumberFormat="1" applyFont="1" applyFill="1"/>
    <xf numFmtId="0" fontId="5" fillId="0" borderId="1" xfId="0" applyFont="1" applyBorder="1"/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5" fillId="7" borderId="1" xfId="0" applyFont="1" applyFill="1" applyBorder="1"/>
    <xf numFmtId="4" fontId="8" fillId="7" borderId="1" xfId="0" applyNumberFormat="1" applyFont="1" applyFill="1" applyBorder="1"/>
    <xf numFmtId="0" fontId="6" fillId="0" borderId="1" xfId="0" applyFont="1" applyBorder="1" applyAlignment="1">
      <alignment horizontal="left"/>
    </xf>
    <xf numFmtId="0" fontId="6" fillId="5" borderId="1" xfId="0" applyFont="1" applyFill="1" applyBorder="1"/>
    <xf numFmtId="4" fontId="8" fillId="5" borderId="1" xfId="0" applyNumberFormat="1" applyFont="1" applyFill="1" applyBorder="1"/>
    <xf numFmtId="14" fontId="6" fillId="5" borderId="1" xfId="0" applyNumberFormat="1" applyFont="1" applyFill="1" applyBorder="1"/>
    <xf numFmtId="0" fontId="5" fillId="8" borderId="1" xfId="0" applyFont="1" applyFill="1" applyBorder="1"/>
    <xf numFmtId="0" fontId="6" fillId="8" borderId="1" xfId="0" applyFont="1" applyFill="1" applyBorder="1"/>
    <xf numFmtId="4" fontId="8" fillId="8" borderId="1" xfId="0" applyNumberFormat="1" applyFont="1" applyFill="1" applyBorder="1"/>
    <xf numFmtId="0" fontId="6" fillId="0" borderId="1" xfId="0" applyFont="1" applyBorder="1" applyAlignment="1">
      <alignment wrapText="1"/>
    </xf>
    <xf numFmtId="4" fontId="9" fillId="0" borderId="1" xfId="0" applyNumberFormat="1" applyFont="1" applyBorder="1"/>
    <xf numFmtId="49" fontId="6" fillId="0" borderId="1" xfId="0" applyNumberFormat="1" applyFont="1" applyBorder="1"/>
    <xf numFmtId="0" fontId="5" fillId="9" borderId="1" xfId="0" applyFont="1" applyFill="1" applyBorder="1" applyAlignment="1">
      <alignment wrapText="1"/>
    </xf>
    <xf numFmtId="0" fontId="5" fillId="9" borderId="1" xfId="0" applyFont="1" applyFill="1" applyBorder="1"/>
    <xf numFmtId="4" fontId="5" fillId="9" borderId="1" xfId="0" applyNumberFormat="1" applyFont="1" applyFill="1" applyBorder="1"/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49" fontId="6" fillId="5" borderId="1" xfId="0" applyNumberFormat="1" applyFont="1" applyFill="1" applyBorder="1"/>
    <xf numFmtId="0" fontId="5" fillId="10" borderId="1" xfId="0" applyFont="1" applyFill="1" applyBorder="1"/>
    <xf numFmtId="4" fontId="5" fillId="10" borderId="1" xfId="0" applyNumberFormat="1" applyFont="1" applyFill="1" applyBorder="1"/>
    <xf numFmtId="0" fontId="9" fillId="5" borderId="1" xfId="0" applyFont="1" applyFill="1" applyBorder="1"/>
    <xf numFmtId="4" fontId="9" fillId="5" borderId="1" xfId="0" applyNumberFormat="1" applyFont="1" applyFill="1" applyBorder="1"/>
    <xf numFmtId="14" fontId="9" fillId="5" borderId="1" xfId="0" applyNumberFormat="1" applyFont="1" applyFill="1" applyBorder="1"/>
    <xf numFmtId="0" fontId="8" fillId="10" borderId="1" xfId="0" applyFont="1" applyFill="1" applyBorder="1"/>
    <xf numFmtId="4" fontId="8" fillId="10" borderId="1" xfId="0" applyNumberFormat="1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/>
    <xf numFmtId="0" fontId="6" fillId="7" borderId="0" xfId="0" applyFont="1" applyFill="1"/>
    <xf numFmtId="4" fontId="6" fillId="7" borderId="0" xfId="0" applyNumberFormat="1" applyFont="1" applyFill="1"/>
    <xf numFmtId="0" fontId="8" fillId="4" borderId="0" xfId="0" applyFont="1" applyFill="1"/>
    <xf numFmtId="4" fontId="8" fillId="4" borderId="0" xfId="0" applyNumberFormat="1" applyFont="1" applyFill="1"/>
    <xf numFmtId="4" fontId="6" fillId="0" borderId="0" xfId="0" applyNumberFormat="1" applyFont="1"/>
    <xf numFmtId="0" fontId="5" fillId="5" borderId="0" xfId="0" applyFont="1" applyFill="1"/>
    <xf numFmtId="43" fontId="6" fillId="5" borderId="1" xfId="1" applyFont="1" applyFill="1" applyBorder="1"/>
    <xf numFmtId="0" fontId="5" fillId="5" borderId="1" xfId="0" applyFont="1" applyFill="1" applyBorder="1"/>
    <xf numFmtId="0" fontId="6" fillId="3" borderId="1" xfId="0" applyFont="1" applyFill="1" applyBorder="1"/>
    <xf numFmtId="0" fontId="9" fillId="5" borderId="1" xfId="0" applyFont="1" applyFill="1" applyBorder="1" applyAlignment="1">
      <alignment wrapText="1" readingOrder="1"/>
    </xf>
    <xf numFmtId="0" fontId="9" fillId="5" borderId="1" xfId="0" applyFont="1" applyFill="1" applyBorder="1" applyAlignment="1">
      <alignment readingOrder="1"/>
    </xf>
    <xf numFmtId="4" fontId="9" fillId="5" borderId="1" xfId="0" applyNumberFormat="1" applyFont="1" applyFill="1" applyBorder="1" applyAlignment="1">
      <alignment readingOrder="1"/>
    </xf>
    <xf numFmtId="14" fontId="9" fillId="5" borderId="1" xfId="0" applyNumberFormat="1" applyFont="1" applyFill="1" applyBorder="1" applyAlignment="1">
      <alignment readingOrder="1"/>
    </xf>
    <xf numFmtId="2" fontId="9" fillId="5" borderId="1" xfId="0" applyNumberFormat="1" applyFont="1" applyFill="1" applyBorder="1" applyAlignment="1">
      <alignment readingOrder="1"/>
    </xf>
    <xf numFmtId="43" fontId="9" fillId="5" borderId="1" xfId="1" applyFont="1" applyFill="1" applyBorder="1" applyAlignment="1">
      <alignment readingOrder="1"/>
    </xf>
    <xf numFmtId="0" fontId="12" fillId="5" borderId="1" xfId="0" applyFont="1" applyFill="1" applyBorder="1" applyAlignment="1">
      <alignment readingOrder="1"/>
    </xf>
    <xf numFmtId="43" fontId="12" fillId="5" borderId="1" xfId="1" applyFont="1" applyFill="1" applyBorder="1" applyAlignment="1">
      <alignment readingOrder="1"/>
    </xf>
    <xf numFmtId="14" fontId="12" fillId="5" borderId="1" xfId="0" applyNumberFormat="1" applyFont="1" applyFill="1" applyBorder="1" applyAlignment="1">
      <alignment readingOrder="1"/>
    </xf>
    <xf numFmtId="0" fontId="8" fillId="10" borderId="1" xfId="0" applyFont="1" applyFill="1" applyBorder="1" applyAlignment="1">
      <alignment readingOrder="1"/>
    </xf>
    <xf numFmtId="43" fontId="8" fillId="10" borderId="1" xfId="1" applyFont="1" applyFill="1" applyBorder="1" applyAlignment="1">
      <alignment readingOrder="1"/>
    </xf>
    <xf numFmtId="0" fontId="8" fillId="5" borderId="1" xfId="0" applyFont="1" applyFill="1" applyBorder="1" applyAlignment="1">
      <alignment readingOrder="1"/>
    </xf>
    <xf numFmtId="0" fontId="6" fillId="0" borderId="1" xfId="0" applyFont="1" applyBorder="1" applyAlignment="1">
      <alignment wrapText="1" readingOrder="1"/>
    </xf>
    <xf numFmtId="0" fontId="6" fillId="0" borderId="1" xfId="0" applyFont="1" applyBorder="1" applyAlignment="1">
      <alignment readingOrder="1"/>
    </xf>
    <xf numFmtId="4" fontId="6" fillId="0" borderId="1" xfId="0" applyNumberFormat="1" applyFont="1" applyBorder="1" applyAlignment="1">
      <alignment readingOrder="1"/>
    </xf>
    <xf numFmtId="14" fontId="6" fillId="0" borderId="1" xfId="0" applyNumberFormat="1" applyFont="1" applyBorder="1" applyAlignment="1">
      <alignment readingOrder="1"/>
    </xf>
    <xf numFmtId="0" fontId="5" fillId="10" borderId="1" xfId="0" applyFont="1" applyFill="1" applyBorder="1" applyAlignment="1">
      <alignment readingOrder="1"/>
    </xf>
    <xf numFmtId="4" fontId="5" fillId="10" borderId="1" xfId="0" applyNumberFormat="1" applyFont="1" applyFill="1" applyBorder="1" applyAlignment="1">
      <alignment readingOrder="1"/>
    </xf>
    <xf numFmtId="0" fontId="6" fillId="5" borderId="1" xfId="0" applyFont="1" applyFill="1" applyBorder="1" applyAlignment="1">
      <alignment readingOrder="1"/>
    </xf>
    <xf numFmtId="4" fontId="6" fillId="5" borderId="1" xfId="0" applyNumberFormat="1" applyFont="1" applyFill="1" applyBorder="1" applyAlignment="1">
      <alignment readingOrder="1"/>
    </xf>
    <xf numFmtId="0" fontId="6" fillId="5" borderId="1" xfId="0" applyFont="1" applyFill="1" applyBorder="1" applyAlignment="1">
      <alignment wrapText="1" readingOrder="1"/>
    </xf>
    <xf numFmtId="14" fontId="6" fillId="5" borderId="1" xfId="0" applyNumberFormat="1" applyFont="1" applyFill="1" applyBorder="1" applyAlignment="1">
      <alignment readingOrder="1"/>
    </xf>
    <xf numFmtId="0" fontId="10" fillId="5" borderId="1" xfId="0" applyFont="1" applyFill="1" applyBorder="1" applyAlignment="1">
      <alignment wrapText="1" readingOrder="1"/>
    </xf>
    <xf numFmtId="0" fontId="10" fillId="5" borderId="1" xfId="0" applyFont="1" applyFill="1" applyBorder="1" applyAlignment="1">
      <alignment readingOrder="1"/>
    </xf>
    <xf numFmtId="0" fontId="6" fillId="10" borderId="1" xfId="0" applyFont="1" applyFill="1" applyBorder="1" applyAlignment="1">
      <alignment readingOrder="1"/>
    </xf>
    <xf numFmtId="0" fontId="5" fillId="0" borderId="1" xfId="0" applyFont="1" applyBorder="1" applyAlignment="1">
      <alignment readingOrder="1"/>
    </xf>
    <xf numFmtId="4" fontId="5" fillId="0" borderId="1" xfId="0" applyNumberFormat="1" applyFont="1" applyBorder="1" applyAlignment="1">
      <alignment readingOrder="1"/>
    </xf>
    <xf numFmtId="43" fontId="6" fillId="5" borderId="1" xfId="1" applyFont="1" applyFill="1" applyBorder="1" applyAlignment="1">
      <alignment readingOrder="1"/>
    </xf>
    <xf numFmtId="43" fontId="6" fillId="0" borderId="1" xfId="1" applyFont="1" applyBorder="1" applyAlignment="1">
      <alignment readingOrder="1"/>
    </xf>
    <xf numFmtId="0" fontId="11" fillId="10" borderId="1" xfId="0" applyFont="1" applyFill="1" applyBorder="1" applyAlignment="1">
      <alignment readingOrder="1"/>
    </xf>
    <xf numFmtId="4" fontId="11" fillId="10" borderId="1" xfId="0" applyNumberFormat="1" applyFont="1" applyFill="1" applyBorder="1" applyAlignment="1">
      <alignment readingOrder="1"/>
    </xf>
    <xf numFmtId="49" fontId="9" fillId="5" borderId="1" xfId="0" applyNumberFormat="1" applyFont="1" applyFill="1" applyBorder="1" applyAlignment="1">
      <alignment horizontal="left" readingOrder="1"/>
    </xf>
    <xf numFmtId="0" fontId="9" fillId="5" borderId="1" xfId="0" applyFont="1" applyFill="1" applyBorder="1" applyAlignment="1">
      <alignment horizontal="left" readingOrder="1"/>
    </xf>
    <xf numFmtId="0" fontId="12" fillId="5" borderId="1" xfId="0" applyFont="1" applyFill="1" applyBorder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0" fontId="6" fillId="5" borderId="1" xfId="0" applyFont="1" applyFill="1" applyBorder="1" applyAlignment="1">
      <alignment horizontal="left" readingOrder="1"/>
    </xf>
    <xf numFmtId="0" fontId="10" fillId="5" borderId="1" xfId="0" applyFont="1" applyFill="1" applyBorder="1" applyAlignment="1">
      <alignment horizontal="left" wrapText="1" readingOrder="1"/>
    </xf>
    <xf numFmtId="14" fontId="6" fillId="0" borderId="0" xfId="0" applyNumberFormat="1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5" fillId="7" borderId="0" xfId="0" applyFont="1" applyFill="1" applyAlignment="1">
      <alignment readingOrder="1"/>
    </xf>
    <xf numFmtId="164" fontId="5" fillId="7" borderId="0" xfId="0" applyNumberFormat="1" applyFont="1" applyFill="1" applyAlignment="1">
      <alignment readingOrder="1"/>
    </xf>
    <xf numFmtId="164" fontId="5" fillId="5" borderId="0" xfId="0" applyNumberFormat="1" applyFont="1" applyFill="1"/>
    <xf numFmtId="0" fontId="5" fillId="0" borderId="0" xfId="0" applyFont="1"/>
    <xf numFmtId="0" fontId="5" fillId="3" borderId="0" xfId="0" applyFont="1" applyFill="1"/>
    <xf numFmtId="0" fontId="5" fillId="11" borderId="1" xfId="0" applyFont="1" applyFill="1" applyBorder="1"/>
    <xf numFmtId="3" fontId="6" fillId="0" borderId="1" xfId="0" applyNumberFormat="1" applyFont="1" applyBorder="1"/>
    <xf numFmtId="165" fontId="6" fillId="0" borderId="1" xfId="1" applyNumberFormat="1" applyFont="1" applyBorder="1"/>
    <xf numFmtId="0" fontId="6" fillId="2" borderId="1" xfId="0" applyFont="1" applyFill="1" applyBorder="1"/>
    <xf numFmtId="3" fontId="6" fillId="2" borderId="1" xfId="0" applyNumberFormat="1" applyFont="1" applyFill="1" applyBorder="1"/>
    <xf numFmtId="165" fontId="6" fillId="2" borderId="1" xfId="1" applyNumberFormat="1" applyFont="1" applyFill="1" applyBorder="1"/>
    <xf numFmtId="165" fontId="6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14" fillId="0" borderId="0" xfId="0" applyFont="1"/>
    <xf numFmtId="0" fontId="13" fillId="0" borderId="0" xfId="0" applyFont="1"/>
    <xf numFmtId="3" fontId="13" fillId="0" borderId="0" xfId="0" applyNumberFormat="1" applyFont="1"/>
    <xf numFmtId="3" fontId="14" fillId="0" borderId="0" xfId="0" applyNumberFormat="1" applyFont="1"/>
    <xf numFmtId="0" fontId="15" fillId="5" borderId="0" xfId="0" applyFont="1" applyFill="1"/>
    <xf numFmtId="0" fontId="13" fillId="5" borderId="0" xfId="0" applyFont="1" applyFill="1"/>
    <xf numFmtId="165" fontId="6" fillId="5" borderId="0" xfId="0" applyNumberFormat="1" applyFont="1" applyFill="1"/>
    <xf numFmtId="165" fontId="5" fillId="0" borderId="1" xfId="1" applyNumberFormat="1" applyFont="1" applyBorder="1"/>
    <xf numFmtId="0" fontId="6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6" fillId="0" borderId="1" xfId="0" applyFont="1" applyBorder="1" applyAlignment="1">
      <alignment wrapText="1" readingOrder="1"/>
    </xf>
    <xf numFmtId="0" fontId="16" fillId="0" borderId="1" xfId="0" applyFont="1" applyBorder="1" applyAlignment="1">
      <alignment readingOrder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11" borderId="1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7" fillId="5" borderId="1" xfId="0" applyFont="1" applyFill="1" applyBorder="1" applyAlignment="1">
      <alignment readingOrder="1"/>
    </xf>
    <xf numFmtId="4" fontId="17" fillId="5" borderId="1" xfId="1" applyNumberFormat="1" applyFont="1" applyFill="1" applyBorder="1" applyAlignment="1">
      <alignment readingOrder="1"/>
    </xf>
    <xf numFmtId="14" fontId="17" fillId="5" borderId="1" xfId="0" applyNumberFormat="1" applyFont="1" applyFill="1" applyBorder="1" applyAlignment="1">
      <alignment readingOrder="1"/>
    </xf>
    <xf numFmtId="0" fontId="17" fillId="5" borderId="1" xfId="0" applyFont="1" applyFill="1" applyBorder="1" applyAlignment="1">
      <alignment horizontal="left" readingOrder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D46A-0992-4AB8-B0E3-3CF60882C07A}">
  <dimension ref="A1:O135"/>
  <sheetViews>
    <sheetView tabSelected="1" workbookViewId="0">
      <selection activeCell="B125" sqref="B125"/>
    </sheetView>
  </sheetViews>
  <sheetFormatPr defaultRowHeight="14.4" x14ac:dyDescent="0.3"/>
  <cols>
    <col min="1" max="1" width="43.77734375" customWidth="1"/>
    <col min="2" max="2" width="40.77734375" customWidth="1"/>
    <col min="3" max="3" width="15.44140625" customWidth="1"/>
    <col min="4" max="4" width="10.77734375" bestFit="1" customWidth="1"/>
    <col min="5" max="5" width="12.77734375" customWidth="1"/>
    <col min="6" max="6" width="10.33203125" customWidth="1"/>
    <col min="7" max="7" width="11.88671875" customWidth="1"/>
    <col min="8" max="8" width="8.88671875" customWidth="1"/>
    <col min="9" max="10" width="10.33203125" customWidth="1"/>
    <col min="11" max="11" width="8.88671875" customWidth="1"/>
    <col min="12" max="12" width="18.77734375" customWidth="1"/>
    <col min="13" max="18" width="8.88671875" customWidth="1"/>
  </cols>
  <sheetData>
    <row r="1" spans="1:15" x14ac:dyDescent="0.3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4" t="s">
        <v>111</v>
      </c>
      <c r="B3" s="5">
        <v>2000000</v>
      </c>
      <c r="C3" s="2"/>
      <c r="D3" s="2" t="s">
        <v>191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7" t="s">
        <v>110</v>
      </c>
      <c r="B4" s="8" t="s">
        <v>117</v>
      </c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7"/>
      <c r="B5" s="9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10" t="s">
        <v>112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11" t="s">
        <v>1</v>
      </c>
      <c r="B7" s="11" t="s">
        <v>2</v>
      </c>
      <c r="C7" s="11" t="s">
        <v>0</v>
      </c>
      <c r="D7" s="11" t="s">
        <v>3</v>
      </c>
      <c r="E7" s="11" t="s">
        <v>4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12" t="s">
        <v>5</v>
      </c>
      <c r="B8" s="12" t="s">
        <v>6</v>
      </c>
      <c r="C8" s="13">
        <v>8184</v>
      </c>
      <c r="D8" s="14">
        <v>45275</v>
      </c>
      <c r="E8" s="17">
        <v>704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12" t="s">
        <v>143</v>
      </c>
      <c r="B9" s="12" t="s">
        <v>6</v>
      </c>
      <c r="C9" s="13">
        <v>36000</v>
      </c>
      <c r="D9" s="14">
        <v>45243</v>
      </c>
      <c r="E9" s="17">
        <v>633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15" t="s">
        <v>7</v>
      </c>
      <c r="B10" s="15"/>
      <c r="C10" s="16">
        <f>SUM(C8:C9)</f>
        <v>44184</v>
      </c>
      <c r="D10" s="11"/>
      <c r="E10" s="117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49"/>
      <c r="B11" s="49"/>
      <c r="C11" s="19"/>
      <c r="D11" s="11"/>
      <c r="E11" s="117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117" t="s">
        <v>118</v>
      </c>
      <c r="B12" s="12"/>
      <c r="C12" s="12"/>
      <c r="D12" s="12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11" t="s">
        <v>1</v>
      </c>
      <c r="B13" s="11" t="s">
        <v>2</v>
      </c>
      <c r="C13" s="11" t="s">
        <v>0</v>
      </c>
      <c r="D13" s="11" t="s">
        <v>3</v>
      </c>
      <c r="E13" s="117" t="s">
        <v>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18" t="s">
        <v>8</v>
      </c>
      <c r="B14" s="18" t="s">
        <v>9</v>
      </c>
      <c r="C14" s="19">
        <v>40504</v>
      </c>
      <c r="D14" s="20">
        <v>45301</v>
      </c>
      <c r="E14" s="113">
        <v>755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1" t="s">
        <v>87</v>
      </c>
      <c r="B15" s="22"/>
      <c r="C15" s="23">
        <f>C14</f>
        <v>40504</v>
      </c>
      <c r="D15" s="20"/>
      <c r="E15" s="113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12"/>
      <c r="B16" s="12"/>
      <c r="C16" s="13"/>
      <c r="D16" s="14"/>
      <c r="E16" s="1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12" t="s">
        <v>10</v>
      </c>
      <c r="B17" s="12" t="s">
        <v>204</v>
      </c>
      <c r="C17" s="13">
        <v>60000</v>
      </c>
      <c r="D17" s="14">
        <v>45392</v>
      </c>
      <c r="E17" s="12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12" t="s">
        <v>10</v>
      </c>
      <c r="B18" s="12" t="s">
        <v>12</v>
      </c>
      <c r="C18" s="13">
        <v>25000</v>
      </c>
      <c r="D18" s="14">
        <v>45397</v>
      </c>
      <c r="E18" s="12" t="s">
        <v>13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12" t="s">
        <v>10</v>
      </c>
      <c r="B19" s="12" t="s">
        <v>204</v>
      </c>
      <c r="C19" s="13">
        <v>70000</v>
      </c>
      <c r="D19" s="14">
        <v>45422</v>
      </c>
      <c r="E19" s="12" t="s">
        <v>11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12" t="s">
        <v>10</v>
      </c>
      <c r="B20" s="12" t="s">
        <v>12</v>
      </c>
      <c r="C20" s="13">
        <v>25000</v>
      </c>
      <c r="D20" s="14">
        <v>45428</v>
      </c>
      <c r="E20" s="12" t="s">
        <v>13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12" t="s">
        <v>14</v>
      </c>
      <c r="B21" s="12" t="s">
        <v>15</v>
      </c>
      <c r="C21" s="13">
        <v>137930</v>
      </c>
      <c r="D21" s="14">
        <v>45446</v>
      </c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7" customHeight="1" x14ac:dyDescent="0.3">
      <c r="A22" s="24" t="s">
        <v>147</v>
      </c>
      <c r="B22" s="12" t="s">
        <v>16</v>
      </c>
      <c r="C22" s="25">
        <v>884</v>
      </c>
      <c r="D22" s="14">
        <v>45414</v>
      </c>
      <c r="E22" s="12" t="s">
        <v>17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41.4" customHeight="1" x14ac:dyDescent="0.3">
      <c r="A23" s="24" t="s">
        <v>148</v>
      </c>
      <c r="B23" s="12" t="s">
        <v>152</v>
      </c>
      <c r="C23" s="13">
        <v>386.28</v>
      </c>
      <c r="D23" s="14">
        <v>45443</v>
      </c>
      <c r="E23" s="12" t="s">
        <v>18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0.6" customHeight="1" x14ac:dyDescent="0.3">
      <c r="A24" s="24" t="s">
        <v>149</v>
      </c>
      <c r="B24" s="12" t="s">
        <v>19</v>
      </c>
      <c r="C24" s="13">
        <v>500</v>
      </c>
      <c r="D24" s="14">
        <v>45441</v>
      </c>
      <c r="E24" s="12" t="s">
        <v>20</v>
      </c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42" x14ac:dyDescent="0.3">
      <c r="A25" s="24" t="s">
        <v>150</v>
      </c>
      <c r="B25" s="12" t="s">
        <v>153</v>
      </c>
      <c r="C25" s="13">
        <v>286.83</v>
      </c>
      <c r="D25" s="14">
        <v>45441</v>
      </c>
      <c r="E25" s="12" t="s">
        <v>21</v>
      </c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8.2" x14ac:dyDescent="0.3">
      <c r="A26" s="24" t="s">
        <v>146</v>
      </c>
      <c r="B26" s="12" t="s">
        <v>22</v>
      </c>
      <c r="C26" s="13">
        <v>356.88</v>
      </c>
      <c r="D26" s="14">
        <v>45414</v>
      </c>
      <c r="E26" s="26" t="s">
        <v>23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8.2" x14ac:dyDescent="0.3">
      <c r="A27" s="24" t="s">
        <v>151</v>
      </c>
      <c r="B27" s="12" t="s">
        <v>24</v>
      </c>
      <c r="C27" s="13">
        <v>13000</v>
      </c>
      <c r="D27" s="14">
        <v>45425</v>
      </c>
      <c r="E27" s="26" t="s">
        <v>25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8.2" x14ac:dyDescent="0.3">
      <c r="A28" s="24" t="s">
        <v>154</v>
      </c>
      <c r="B28" s="12" t="s">
        <v>19</v>
      </c>
      <c r="C28" s="13">
        <v>1500</v>
      </c>
      <c r="D28" s="14">
        <v>45427</v>
      </c>
      <c r="E28" s="26" t="s">
        <v>26</v>
      </c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27" t="s">
        <v>113</v>
      </c>
      <c r="B29" s="28"/>
      <c r="C29" s="29">
        <f>SUM(C17:C28)</f>
        <v>334843.99000000005</v>
      </c>
      <c r="D29" s="28"/>
      <c r="E29" s="28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8.2" x14ac:dyDescent="0.3">
      <c r="A30" s="30" t="s">
        <v>28</v>
      </c>
      <c r="B30" s="18" t="s">
        <v>15</v>
      </c>
      <c r="C30" s="31">
        <v>22092.98</v>
      </c>
      <c r="D30" s="20">
        <v>45456</v>
      </c>
      <c r="E30" s="32" t="s">
        <v>29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8.2" x14ac:dyDescent="0.3">
      <c r="A31" s="30" t="s">
        <v>161</v>
      </c>
      <c r="B31" s="18" t="s">
        <v>30</v>
      </c>
      <c r="C31" s="31">
        <v>2304.58</v>
      </c>
      <c r="D31" s="20">
        <v>45469</v>
      </c>
      <c r="E31" s="113">
        <v>3167</v>
      </c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18" t="s">
        <v>31</v>
      </c>
      <c r="B32" s="18" t="s">
        <v>32</v>
      </c>
      <c r="C32" s="48">
        <v>10848</v>
      </c>
      <c r="D32" s="20">
        <v>45485</v>
      </c>
      <c r="E32" s="18" t="s">
        <v>33</v>
      </c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42" x14ac:dyDescent="0.3">
      <c r="A33" s="30" t="s">
        <v>155</v>
      </c>
      <c r="B33" s="18" t="s">
        <v>34</v>
      </c>
      <c r="C33" s="18">
        <v>394.18</v>
      </c>
      <c r="D33" s="20">
        <v>45510</v>
      </c>
      <c r="E33" s="18" t="s">
        <v>35</v>
      </c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44.4" customHeight="1" x14ac:dyDescent="0.3">
      <c r="A34" s="30" t="s">
        <v>156</v>
      </c>
      <c r="B34" s="18" t="s">
        <v>36</v>
      </c>
      <c r="C34" s="48">
        <v>412.5</v>
      </c>
      <c r="D34" s="20">
        <v>45510</v>
      </c>
      <c r="E34" s="18" t="s">
        <v>37</v>
      </c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30" t="s">
        <v>38</v>
      </c>
      <c r="B35" s="18" t="s">
        <v>39</v>
      </c>
      <c r="C35" s="48">
        <v>9144.2900000000009</v>
      </c>
      <c r="D35" s="20">
        <v>45565</v>
      </c>
      <c r="E35" s="18" t="s">
        <v>40</v>
      </c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30" t="s">
        <v>38</v>
      </c>
      <c r="B36" s="18" t="s">
        <v>39</v>
      </c>
      <c r="C36" s="48">
        <v>18411.8</v>
      </c>
      <c r="D36" s="20">
        <v>45535</v>
      </c>
      <c r="E36" s="18" t="s">
        <v>41</v>
      </c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30" t="s">
        <v>42</v>
      </c>
      <c r="B37" s="18" t="s">
        <v>39</v>
      </c>
      <c r="C37" s="48">
        <v>6197.11</v>
      </c>
      <c r="D37" s="20">
        <v>45504</v>
      </c>
      <c r="E37" s="18" t="s">
        <v>43</v>
      </c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31.8" customHeight="1" x14ac:dyDescent="0.3">
      <c r="A38" s="30" t="s">
        <v>44</v>
      </c>
      <c r="B38" s="18" t="s">
        <v>39</v>
      </c>
      <c r="C38" s="31">
        <v>12659.83</v>
      </c>
      <c r="D38" s="20">
        <v>45535</v>
      </c>
      <c r="E38" s="18" t="s">
        <v>45</v>
      </c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">
      <c r="A39" s="33" t="s">
        <v>114</v>
      </c>
      <c r="B39" s="33"/>
      <c r="C39" s="34">
        <f>SUM(C30:C38)</f>
        <v>82465.27</v>
      </c>
      <c r="D39" s="18"/>
      <c r="E39" s="18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42" x14ac:dyDescent="0.3">
      <c r="A40" s="30" t="s">
        <v>157</v>
      </c>
      <c r="B40" s="18" t="s">
        <v>24</v>
      </c>
      <c r="C40" s="31">
        <v>1100</v>
      </c>
      <c r="D40" s="20">
        <v>45596</v>
      </c>
      <c r="E40" s="113">
        <v>5384</v>
      </c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">
      <c r="A41" s="18" t="s">
        <v>166</v>
      </c>
      <c r="B41" s="18" t="s">
        <v>46</v>
      </c>
      <c r="C41" s="31">
        <v>21796.400000000001</v>
      </c>
      <c r="D41" s="20">
        <v>45574</v>
      </c>
      <c r="E41" s="113">
        <v>2411002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">
      <c r="A42" s="18" t="s">
        <v>158</v>
      </c>
      <c r="B42" s="18"/>
      <c r="C42" s="31">
        <v>30696.799999999999</v>
      </c>
      <c r="D42" s="18"/>
      <c r="E42" s="113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">
      <c r="A43" s="18" t="s">
        <v>159</v>
      </c>
      <c r="B43" s="18" t="s">
        <v>47</v>
      </c>
      <c r="C43" s="31">
        <v>8210.6</v>
      </c>
      <c r="D43" s="20">
        <v>45579</v>
      </c>
      <c r="E43" s="113">
        <v>1513</v>
      </c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">
      <c r="A44" s="35" t="s">
        <v>160</v>
      </c>
      <c r="B44" s="35" t="s">
        <v>48</v>
      </c>
      <c r="C44" s="36">
        <v>3294</v>
      </c>
      <c r="D44" s="37">
        <v>45574</v>
      </c>
      <c r="E44" s="114">
        <v>1013</v>
      </c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">
      <c r="A45" s="18" t="s">
        <v>49</v>
      </c>
      <c r="B45" s="18" t="s">
        <v>50</v>
      </c>
      <c r="C45" s="31">
        <v>47285.38</v>
      </c>
      <c r="D45" s="20">
        <v>45607</v>
      </c>
      <c r="E45" s="113" t="s">
        <v>51</v>
      </c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">
      <c r="A46" s="18" t="s">
        <v>52</v>
      </c>
      <c r="B46" s="18" t="s">
        <v>53</v>
      </c>
      <c r="C46" s="31">
        <v>28388.880000000001</v>
      </c>
      <c r="D46" s="20">
        <v>45631</v>
      </c>
      <c r="E46" s="113">
        <v>24453</v>
      </c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">
      <c r="A47" s="18" t="s">
        <v>162</v>
      </c>
      <c r="B47" s="18" t="s">
        <v>54</v>
      </c>
      <c r="C47" s="31">
        <v>16476.84</v>
      </c>
      <c r="D47" s="18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">
      <c r="A48" s="18" t="s">
        <v>163</v>
      </c>
      <c r="B48" s="18" t="s">
        <v>55</v>
      </c>
      <c r="C48" s="31">
        <v>14640</v>
      </c>
      <c r="D48" s="20">
        <v>45611</v>
      </c>
      <c r="E48" s="113">
        <v>157</v>
      </c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">
      <c r="A49" s="18" t="s">
        <v>56</v>
      </c>
      <c r="B49" s="18" t="s">
        <v>39</v>
      </c>
      <c r="C49" s="31">
        <v>1805.4</v>
      </c>
      <c r="D49" s="20">
        <v>45657</v>
      </c>
      <c r="E49" s="113" t="s">
        <v>57</v>
      </c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">
      <c r="A50" s="18" t="s">
        <v>167</v>
      </c>
      <c r="B50" s="18" t="s">
        <v>58</v>
      </c>
      <c r="C50" s="31">
        <v>46.5</v>
      </c>
      <c r="D50" s="20">
        <v>45555</v>
      </c>
      <c r="E50" s="18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">
      <c r="A51" s="38" t="s">
        <v>115</v>
      </c>
      <c r="B51" s="38"/>
      <c r="C51" s="39">
        <f>SUM(C40:C50)</f>
        <v>173740.79999999999</v>
      </c>
      <c r="D51" s="18"/>
      <c r="E51" s="18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">
      <c r="A52" s="40" t="s">
        <v>59</v>
      </c>
      <c r="B52" s="40"/>
      <c r="C52" s="41">
        <f>C15+C29+C39+C51</f>
        <v>631554.06000000006</v>
      </c>
      <c r="D52" s="12"/>
      <c r="E52" s="1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">
      <c r="A54" s="42" t="s">
        <v>116</v>
      </c>
      <c r="B54" s="42"/>
      <c r="C54" s="43">
        <f>C52+C10</f>
        <v>675738.06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A55" s="44" t="s">
        <v>60</v>
      </c>
      <c r="B55" s="44"/>
      <c r="C55" s="45">
        <f>B3-C54</f>
        <v>1324261.94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2"/>
      <c r="B57" s="2"/>
      <c r="C57" s="4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">
      <c r="A58" s="47" t="s">
        <v>119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">
      <c r="A59" s="11" t="s">
        <v>1</v>
      </c>
      <c r="B59" s="11" t="s">
        <v>2</v>
      </c>
      <c r="C59" s="11" t="s">
        <v>0</v>
      </c>
      <c r="D59" s="11" t="s">
        <v>3</v>
      </c>
      <c r="E59" s="11" t="s">
        <v>4</v>
      </c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28.2" x14ac:dyDescent="0.3">
      <c r="A60" s="51" t="s">
        <v>168</v>
      </c>
      <c r="B60" s="52" t="s">
        <v>34</v>
      </c>
      <c r="C60" s="53">
        <v>372.66</v>
      </c>
      <c r="D60" s="54">
        <v>45722</v>
      </c>
      <c r="E60" s="82" t="s">
        <v>61</v>
      </c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28.2" x14ac:dyDescent="0.3">
      <c r="A61" s="51" t="s">
        <v>164</v>
      </c>
      <c r="B61" s="52" t="s">
        <v>62</v>
      </c>
      <c r="C61" s="55">
        <v>1310</v>
      </c>
      <c r="D61" s="54">
        <v>45735</v>
      </c>
      <c r="E61" s="82" t="s">
        <v>63</v>
      </c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28.2" x14ac:dyDescent="0.3">
      <c r="A62" s="51" t="s">
        <v>165</v>
      </c>
      <c r="B62" s="52" t="s">
        <v>64</v>
      </c>
      <c r="C62" s="52">
        <v>1671.54</v>
      </c>
      <c r="D62" s="54">
        <v>45747</v>
      </c>
      <c r="E62" s="83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">
      <c r="A63" s="52" t="s">
        <v>52</v>
      </c>
      <c r="B63" s="52" t="s">
        <v>53</v>
      </c>
      <c r="C63" s="56">
        <v>14194.44</v>
      </c>
      <c r="D63" s="54">
        <v>45687</v>
      </c>
      <c r="E63" s="83">
        <v>25023</v>
      </c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">
      <c r="A64" s="57" t="s">
        <v>203</v>
      </c>
      <c r="B64" s="57" t="s">
        <v>65</v>
      </c>
      <c r="C64" s="58">
        <v>4636</v>
      </c>
      <c r="D64" s="59">
        <v>45666</v>
      </c>
      <c r="E64" s="84">
        <v>1</v>
      </c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28.2" x14ac:dyDescent="0.3">
      <c r="A65" s="51" t="s">
        <v>66</v>
      </c>
      <c r="B65" s="52" t="s">
        <v>48</v>
      </c>
      <c r="C65" s="56">
        <v>3538</v>
      </c>
      <c r="D65" s="54">
        <v>45743</v>
      </c>
      <c r="E65" s="83">
        <v>1019</v>
      </c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">
      <c r="A66" s="60" t="s">
        <v>120</v>
      </c>
      <c r="B66" s="60"/>
      <c r="C66" s="61">
        <f>SUM(C60:C65)</f>
        <v>25722.639999999999</v>
      </c>
      <c r="D66" s="52"/>
      <c r="E66" s="83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">
      <c r="A67" s="62" t="s">
        <v>67</v>
      </c>
      <c r="B67" s="52"/>
      <c r="C67" s="56">
        <f>C55-C66</f>
        <v>1298539.3</v>
      </c>
      <c r="D67" s="52"/>
      <c r="E67" s="83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28.2" x14ac:dyDescent="0.3">
      <c r="A68" s="51" t="s">
        <v>169</v>
      </c>
      <c r="B68" s="52" t="s">
        <v>68</v>
      </c>
      <c r="C68" s="52">
        <v>392.64</v>
      </c>
      <c r="D68" s="54">
        <v>45819</v>
      </c>
      <c r="E68" s="83" t="s">
        <v>69</v>
      </c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28.2" x14ac:dyDescent="0.3">
      <c r="A69" s="51" t="s">
        <v>170</v>
      </c>
      <c r="B69" s="52" t="s">
        <v>70</v>
      </c>
      <c r="C69" s="53">
        <v>379.99</v>
      </c>
      <c r="D69" s="54">
        <v>45790</v>
      </c>
      <c r="E69" s="83" t="s">
        <v>71</v>
      </c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28.2" x14ac:dyDescent="0.3">
      <c r="A70" s="51" t="s">
        <v>72</v>
      </c>
      <c r="B70" s="52" t="s">
        <v>15</v>
      </c>
      <c r="C70" s="53">
        <v>281925</v>
      </c>
      <c r="D70" s="54">
        <v>45797</v>
      </c>
      <c r="E70" s="83" t="s">
        <v>73</v>
      </c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28.2" x14ac:dyDescent="0.3">
      <c r="A71" s="51" t="s">
        <v>183</v>
      </c>
      <c r="B71" s="52" t="s">
        <v>74</v>
      </c>
      <c r="C71" s="52">
        <v>1584.78</v>
      </c>
      <c r="D71" s="54">
        <v>45798</v>
      </c>
      <c r="E71" s="83">
        <v>11298390</v>
      </c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">
      <c r="A72" s="123" t="s">
        <v>202</v>
      </c>
      <c r="B72" s="123"/>
      <c r="C72" s="124">
        <v>-4636</v>
      </c>
      <c r="D72" s="125">
        <v>45808</v>
      </c>
      <c r="E72" s="126">
        <v>1</v>
      </c>
      <c r="F72" s="2"/>
      <c r="G72" s="2"/>
      <c r="H72" s="2"/>
      <c r="I72" s="46"/>
      <c r="J72" s="88"/>
      <c r="K72" s="2"/>
      <c r="L72" s="2"/>
      <c r="M72" s="2"/>
      <c r="N72" s="2"/>
      <c r="O72" s="2"/>
    </row>
    <row r="73" spans="1:15" hidden="1" x14ac:dyDescent="0.3">
      <c r="A73" s="63"/>
      <c r="B73" s="64"/>
      <c r="C73" s="65"/>
      <c r="D73" s="66"/>
      <c r="E73" s="85"/>
      <c r="F73" s="2"/>
      <c r="G73" s="2"/>
      <c r="H73" s="2"/>
      <c r="I73" s="2"/>
      <c r="J73" s="88"/>
      <c r="K73" s="2"/>
      <c r="L73" s="2"/>
      <c r="M73" s="2"/>
      <c r="N73" s="2"/>
      <c r="O73" s="2"/>
    </row>
    <row r="74" spans="1:15" ht="28.2" x14ac:dyDescent="0.3">
      <c r="A74" s="63" t="s">
        <v>171</v>
      </c>
      <c r="B74" s="64" t="s">
        <v>12</v>
      </c>
      <c r="C74" s="65">
        <v>25000</v>
      </c>
      <c r="D74" s="66">
        <v>45808</v>
      </c>
      <c r="E74" s="85" t="s">
        <v>27</v>
      </c>
      <c r="F74" s="2"/>
      <c r="G74" s="2"/>
      <c r="H74" s="2"/>
      <c r="I74" s="2"/>
      <c r="J74" s="88"/>
      <c r="K74" s="2"/>
      <c r="L74" s="2"/>
      <c r="M74" s="2"/>
      <c r="N74" s="2"/>
      <c r="O74" s="2"/>
    </row>
    <row r="75" spans="1:15" x14ac:dyDescent="0.3">
      <c r="A75" s="67" t="s">
        <v>113</v>
      </c>
      <c r="B75" s="67"/>
      <c r="C75" s="68">
        <f>SUM(C68:C74)</f>
        <v>304646.41000000003</v>
      </c>
      <c r="D75" s="69"/>
      <c r="E75" s="85"/>
      <c r="F75" s="2"/>
      <c r="G75" s="2"/>
      <c r="H75" s="2"/>
      <c r="I75" s="2"/>
      <c r="J75" s="88"/>
      <c r="K75" s="2"/>
      <c r="L75" s="2"/>
      <c r="M75" s="2"/>
      <c r="N75" s="2"/>
      <c r="O75" s="2"/>
    </row>
    <row r="76" spans="1:15" x14ac:dyDescent="0.3">
      <c r="A76" s="62" t="s">
        <v>88</v>
      </c>
      <c r="B76" s="52"/>
      <c r="C76" s="53">
        <f>C67-C75</f>
        <v>993892.89</v>
      </c>
      <c r="D76" s="66"/>
      <c r="E76" s="85"/>
      <c r="F76" s="2"/>
      <c r="G76" s="2"/>
      <c r="H76" s="2"/>
      <c r="I76" s="46"/>
      <c r="J76" s="88"/>
      <c r="K76" s="2"/>
      <c r="L76" s="2"/>
      <c r="M76" s="2"/>
      <c r="N76" s="2"/>
      <c r="O76" s="2"/>
    </row>
    <row r="77" spans="1:15" ht="40.200000000000003" customHeight="1" x14ac:dyDescent="0.3">
      <c r="A77" s="63" t="s">
        <v>172</v>
      </c>
      <c r="B77" s="64" t="s">
        <v>34</v>
      </c>
      <c r="C77" s="70">
        <v>338.85</v>
      </c>
      <c r="D77" s="66">
        <v>45826</v>
      </c>
      <c r="E77" s="85" t="s">
        <v>77</v>
      </c>
      <c r="F77" s="2"/>
      <c r="G77" s="89"/>
      <c r="H77" s="2"/>
      <c r="I77" s="46"/>
      <c r="J77" s="88"/>
      <c r="K77" s="2"/>
      <c r="L77" s="2"/>
      <c r="M77" s="2"/>
      <c r="N77" s="2"/>
      <c r="O77" s="2"/>
    </row>
    <row r="78" spans="1:15" ht="34.799999999999997" customHeight="1" x14ac:dyDescent="0.3">
      <c r="A78" s="63" t="s">
        <v>173</v>
      </c>
      <c r="B78" s="64" t="s">
        <v>80</v>
      </c>
      <c r="C78" s="70">
        <v>3873.5</v>
      </c>
      <c r="D78" s="66">
        <v>45826</v>
      </c>
      <c r="E78" s="85" t="s">
        <v>75</v>
      </c>
      <c r="F78" s="2"/>
      <c r="G78" s="2"/>
      <c r="H78" s="2"/>
      <c r="I78" s="46"/>
      <c r="J78" s="88"/>
      <c r="K78" s="2"/>
      <c r="L78" s="2"/>
      <c r="M78" s="2"/>
      <c r="N78" s="2"/>
      <c r="O78" s="2"/>
    </row>
    <row r="79" spans="1:15" x14ac:dyDescent="0.3">
      <c r="A79" s="69" t="s">
        <v>184</v>
      </c>
      <c r="B79" s="64" t="s">
        <v>94</v>
      </c>
      <c r="C79" s="69">
        <v>273.52</v>
      </c>
      <c r="D79" s="66">
        <v>45922</v>
      </c>
      <c r="E79" s="85" t="s">
        <v>89</v>
      </c>
      <c r="F79" s="2"/>
      <c r="G79" s="2"/>
      <c r="H79" s="2"/>
      <c r="I79" s="46"/>
      <c r="J79" s="88"/>
      <c r="K79" s="2"/>
      <c r="L79" s="2"/>
      <c r="M79" s="2"/>
      <c r="N79" s="2"/>
      <c r="O79" s="2"/>
    </row>
    <row r="80" spans="1:15" ht="17.399999999999999" customHeight="1" x14ac:dyDescent="0.3">
      <c r="A80" s="64" t="s">
        <v>176</v>
      </c>
      <c r="B80" s="64" t="s">
        <v>76</v>
      </c>
      <c r="C80" s="69">
        <v>24930.94</v>
      </c>
      <c r="D80" s="66">
        <v>45852</v>
      </c>
      <c r="E80" s="85">
        <v>552</v>
      </c>
      <c r="F80" s="2"/>
      <c r="G80" s="90"/>
      <c r="H80" s="2"/>
      <c r="I80" s="46"/>
      <c r="J80" s="88"/>
      <c r="K80" s="2"/>
      <c r="L80" s="2"/>
      <c r="M80" s="2"/>
      <c r="N80" s="2"/>
      <c r="O80" s="2"/>
    </row>
    <row r="81" spans="1:15" ht="18" customHeight="1" x14ac:dyDescent="0.3">
      <c r="A81" s="71" t="s">
        <v>175</v>
      </c>
      <c r="B81" s="69" t="s">
        <v>90</v>
      </c>
      <c r="C81" s="70">
        <v>3627</v>
      </c>
      <c r="D81" s="72">
        <v>45897</v>
      </c>
      <c r="E81" s="86">
        <v>213401</v>
      </c>
      <c r="F81" s="2"/>
      <c r="G81" s="89"/>
      <c r="H81" s="2"/>
      <c r="I81" s="46"/>
      <c r="J81" s="88"/>
      <c r="K81" s="2"/>
      <c r="L81" s="2"/>
      <c r="M81" s="2"/>
      <c r="N81" s="2"/>
      <c r="O81" s="2"/>
    </row>
    <row r="82" spans="1:15" x14ac:dyDescent="0.3">
      <c r="A82" s="64" t="s">
        <v>174</v>
      </c>
      <c r="B82" s="64" t="s">
        <v>76</v>
      </c>
      <c r="C82" s="69">
        <v>16242.82</v>
      </c>
      <c r="D82" s="66">
        <v>45865</v>
      </c>
      <c r="E82" s="85">
        <v>553</v>
      </c>
      <c r="F82" s="2"/>
      <c r="G82" s="2"/>
      <c r="H82" s="2"/>
      <c r="I82" s="46"/>
      <c r="J82" s="88"/>
      <c r="K82" s="2"/>
      <c r="L82" s="2"/>
      <c r="M82" s="2"/>
      <c r="N82" s="2"/>
      <c r="O82" s="2"/>
    </row>
    <row r="83" spans="1:15" x14ac:dyDescent="0.3">
      <c r="A83" s="64" t="s">
        <v>174</v>
      </c>
      <c r="B83" s="64" t="s">
        <v>76</v>
      </c>
      <c r="C83" s="69">
        <v>24792.720000000001</v>
      </c>
      <c r="D83" s="66">
        <v>45902</v>
      </c>
      <c r="E83" s="85">
        <v>560</v>
      </c>
      <c r="F83" s="2"/>
      <c r="G83" s="2"/>
      <c r="H83" s="2"/>
      <c r="I83" s="46"/>
      <c r="J83" s="88"/>
      <c r="K83" s="2"/>
      <c r="L83" s="2"/>
      <c r="M83" s="2"/>
      <c r="N83" s="2"/>
      <c r="O83" s="2"/>
    </row>
    <row r="84" spans="1:15" ht="28.2" x14ac:dyDescent="0.3">
      <c r="A84" s="73" t="s">
        <v>82</v>
      </c>
      <c r="B84" s="74" t="s">
        <v>81</v>
      </c>
      <c r="C84" s="70">
        <v>9324.7999999999993</v>
      </c>
      <c r="D84" s="72">
        <v>45887</v>
      </c>
      <c r="E84" s="86">
        <v>25021</v>
      </c>
      <c r="F84" s="89"/>
      <c r="G84" s="2"/>
      <c r="H84" s="2"/>
      <c r="I84" s="46"/>
      <c r="J84" s="88"/>
      <c r="K84" s="2"/>
      <c r="L84" s="2"/>
      <c r="M84" s="2"/>
      <c r="N84" s="2"/>
      <c r="O84" s="2"/>
    </row>
    <row r="85" spans="1:15" ht="39.6" customHeight="1" x14ac:dyDescent="0.3">
      <c r="A85" s="73" t="s">
        <v>84</v>
      </c>
      <c r="B85" s="74" t="s">
        <v>83</v>
      </c>
      <c r="C85" s="70">
        <v>35825.300000000003</v>
      </c>
      <c r="D85" s="72">
        <v>45798</v>
      </c>
      <c r="E85" s="87" t="s">
        <v>192</v>
      </c>
      <c r="F85" s="2"/>
      <c r="G85" s="2"/>
      <c r="H85" s="2"/>
      <c r="I85" s="46"/>
      <c r="J85" s="88"/>
      <c r="K85" s="2"/>
      <c r="L85" s="2"/>
      <c r="M85" s="2"/>
      <c r="N85" s="2"/>
      <c r="O85" s="2"/>
    </row>
    <row r="86" spans="1:15" ht="42" customHeight="1" x14ac:dyDescent="0.3">
      <c r="A86" s="73" t="s">
        <v>177</v>
      </c>
      <c r="B86" s="74" t="s">
        <v>83</v>
      </c>
      <c r="C86" s="70">
        <v>14229</v>
      </c>
      <c r="D86" s="72">
        <v>45930</v>
      </c>
      <c r="E86" s="87" t="s">
        <v>91</v>
      </c>
      <c r="F86" s="2"/>
      <c r="G86" s="2"/>
      <c r="H86" s="2"/>
      <c r="I86" s="46"/>
      <c r="J86" s="88"/>
      <c r="K86" s="2"/>
      <c r="L86" s="2"/>
      <c r="M86" s="2"/>
      <c r="N86" s="2"/>
      <c r="O86" s="2"/>
    </row>
    <row r="87" spans="1:15" x14ac:dyDescent="0.3">
      <c r="A87" s="64" t="s">
        <v>178</v>
      </c>
      <c r="B87" s="64" t="s">
        <v>85</v>
      </c>
      <c r="C87" s="70">
        <v>19990.13</v>
      </c>
      <c r="D87" s="66">
        <v>45918</v>
      </c>
      <c r="E87" s="85" t="s">
        <v>92</v>
      </c>
      <c r="F87" s="2"/>
      <c r="G87" s="2"/>
      <c r="H87" s="2"/>
      <c r="I87" s="46"/>
      <c r="J87" s="88"/>
      <c r="K87" s="2"/>
      <c r="L87" s="2"/>
      <c r="M87" s="2"/>
      <c r="N87" s="2"/>
      <c r="O87" s="2"/>
    </row>
    <row r="88" spans="1:15" x14ac:dyDescent="0.3">
      <c r="A88" s="69" t="s">
        <v>186</v>
      </c>
      <c r="B88" s="69" t="s">
        <v>86</v>
      </c>
      <c r="C88" s="70">
        <v>1952</v>
      </c>
      <c r="D88" s="72">
        <v>45784</v>
      </c>
      <c r="E88" s="86">
        <v>2025043</v>
      </c>
      <c r="F88" s="2"/>
      <c r="G88" s="2"/>
      <c r="H88" s="2"/>
      <c r="I88" s="46"/>
      <c r="J88" s="88"/>
      <c r="K88" s="2"/>
      <c r="L88" s="2"/>
      <c r="M88" s="2"/>
      <c r="N88" s="2"/>
      <c r="O88" s="2"/>
    </row>
    <row r="89" spans="1:15" x14ac:dyDescent="0.3">
      <c r="A89" s="67" t="s">
        <v>114</v>
      </c>
      <c r="B89" s="75"/>
      <c r="C89" s="68">
        <f>SUM(C77:C88)</f>
        <v>155400.58000000002</v>
      </c>
      <c r="D89" s="66"/>
      <c r="E89" s="85"/>
      <c r="F89" s="2"/>
      <c r="G89" s="2"/>
      <c r="H89" s="2"/>
      <c r="I89" s="46"/>
      <c r="J89" s="88"/>
      <c r="K89" s="2"/>
      <c r="L89" s="2"/>
      <c r="M89" s="2"/>
      <c r="N89" s="2"/>
      <c r="O89" s="2"/>
    </row>
    <row r="90" spans="1:15" x14ac:dyDescent="0.3">
      <c r="A90" s="62" t="s">
        <v>121</v>
      </c>
      <c r="B90" s="76"/>
      <c r="C90" s="77">
        <f>C76-C89</f>
        <v>838492.31</v>
      </c>
      <c r="D90" s="66"/>
      <c r="E90" s="85"/>
      <c r="F90" s="2"/>
      <c r="G90" s="89"/>
      <c r="H90" s="2"/>
      <c r="I90" s="46"/>
      <c r="J90" s="88"/>
      <c r="K90" s="2"/>
      <c r="L90" s="2"/>
      <c r="M90" s="2"/>
      <c r="N90" s="2"/>
      <c r="O90" s="2"/>
    </row>
    <row r="91" spans="1:15" x14ac:dyDescent="0.3">
      <c r="A91" s="115" t="s">
        <v>122</v>
      </c>
      <c r="B91" s="116" t="s">
        <v>144</v>
      </c>
      <c r="C91" s="65"/>
      <c r="D91" s="66"/>
      <c r="E91" s="85"/>
      <c r="F91" s="2"/>
      <c r="G91" s="89"/>
      <c r="H91" s="2"/>
      <c r="I91" s="46"/>
      <c r="J91" s="88"/>
      <c r="K91" s="2"/>
      <c r="L91" s="2"/>
      <c r="M91" s="2"/>
      <c r="N91" s="2"/>
      <c r="O91" s="2"/>
    </row>
    <row r="92" spans="1:15" x14ac:dyDescent="0.3">
      <c r="A92" s="64" t="s">
        <v>187</v>
      </c>
      <c r="B92" s="64" t="s">
        <v>78</v>
      </c>
      <c r="C92" s="65">
        <v>40000</v>
      </c>
      <c r="D92" s="66">
        <v>45757</v>
      </c>
      <c r="E92" s="85" t="s">
        <v>79</v>
      </c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64" t="s">
        <v>187</v>
      </c>
      <c r="B93" s="64" t="s">
        <v>78</v>
      </c>
      <c r="C93" s="65">
        <v>10000</v>
      </c>
      <c r="D93" s="66">
        <v>45996</v>
      </c>
      <c r="E93" s="85" t="s">
        <v>13</v>
      </c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28.2" x14ac:dyDescent="0.3">
      <c r="A94" s="73" t="s">
        <v>82</v>
      </c>
      <c r="B94" s="74" t="s">
        <v>81</v>
      </c>
      <c r="C94" s="70">
        <v>9324.7999999999993</v>
      </c>
      <c r="D94" s="72">
        <v>45933</v>
      </c>
      <c r="E94" s="86">
        <v>25023</v>
      </c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A95" s="64" t="s">
        <v>174</v>
      </c>
      <c r="B95" s="64" t="s">
        <v>76</v>
      </c>
      <c r="C95" s="78">
        <v>12580.3</v>
      </c>
      <c r="D95" s="72">
        <v>45957</v>
      </c>
      <c r="E95" s="86">
        <v>566</v>
      </c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9.8" customHeight="1" x14ac:dyDescent="0.3">
      <c r="A96" s="69" t="s">
        <v>188</v>
      </c>
      <c r="B96" s="64" t="s">
        <v>99</v>
      </c>
      <c r="C96" s="78">
        <v>14625.7</v>
      </c>
      <c r="D96" s="72">
        <v>45933</v>
      </c>
      <c r="E96" s="86">
        <v>9</v>
      </c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43.8" customHeight="1" x14ac:dyDescent="0.3">
      <c r="A97" s="71" t="s">
        <v>96</v>
      </c>
      <c r="B97" s="74" t="s">
        <v>83</v>
      </c>
      <c r="C97" s="70">
        <v>14229</v>
      </c>
      <c r="D97" s="72">
        <v>45951</v>
      </c>
      <c r="E97" s="87" t="s">
        <v>193</v>
      </c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28.2" x14ac:dyDescent="0.3">
      <c r="A98" s="73" t="s">
        <v>95</v>
      </c>
      <c r="B98" s="74" t="s">
        <v>90</v>
      </c>
      <c r="C98" s="70">
        <v>403</v>
      </c>
      <c r="D98" s="72">
        <v>45945</v>
      </c>
      <c r="E98" s="87">
        <v>213459</v>
      </c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27.6" customHeight="1" x14ac:dyDescent="0.3">
      <c r="A99" s="73" t="s">
        <v>190</v>
      </c>
      <c r="B99" s="74" t="s">
        <v>97</v>
      </c>
      <c r="C99" s="70">
        <v>29909</v>
      </c>
      <c r="D99" s="72">
        <v>45925</v>
      </c>
      <c r="E99" s="87" t="s">
        <v>98</v>
      </c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">
      <c r="A100" s="51" t="s">
        <v>179</v>
      </c>
      <c r="B100" s="52" t="s">
        <v>189</v>
      </c>
      <c r="C100" s="53">
        <v>59940.06</v>
      </c>
      <c r="D100" s="72"/>
      <c r="E100" s="87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28.2" x14ac:dyDescent="0.3">
      <c r="A101" s="51" t="s">
        <v>100</v>
      </c>
      <c r="B101" s="52" t="s">
        <v>83</v>
      </c>
      <c r="C101" s="53">
        <v>33170</v>
      </c>
      <c r="D101" s="72">
        <v>45979</v>
      </c>
      <c r="E101" s="87" t="s">
        <v>101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28.2" x14ac:dyDescent="0.3">
      <c r="A102" s="63" t="s">
        <v>180</v>
      </c>
      <c r="B102" s="64" t="s">
        <v>93</v>
      </c>
      <c r="C102" s="79">
        <v>6098.94</v>
      </c>
      <c r="D102" s="64" t="s">
        <v>102</v>
      </c>
      <c r="E102" s="85" t="s">
        <v>103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42" x14ac:dyDescent="0.3">
      <c r="A103" s="63" t="s">
        <v>185</v>
      </c>
      <c r="B103" s="64" t="s">
        <v>94</v>
      </c>
      <c r="C103" s="79">
        <v>9500</v>
      </c>
      <c r="D103" s="66">
        <v>44510</v>
      </c>
      <c r="E103" s="85" t="s">
        <v>104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8" customHeight="1" x14ac:dyDescent="0.3">
      <c r="A104" s="52" t="s">
        <v>181</v>
      </c>
      <c r="B104" s="52" t="s">
        <v>105</v>
      </c>
      <c r="C104" s="56">
        <v>14780.8</v>
      </c>
      <c r="D104" s="54">
        <v>46021</v>
      </c>
      <c r="E104" s="83">
        <v>25665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">
      <c r="A105" s="64" t="s">
        <v>182</v>
      </c>
      <c r="B105" s="69" t="s">
        <v>106</v>
      </c>
      <c r="C105" s="79">
        <v>16000</v>
      </c>
      <c r="D105" s="66">
        <v>45966</v>
      </c>
      <c r="E105" s="85" t="s">
        <v>107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">
      <c r="A106" s="64"/>
      <c r="B106" s="64"/>
      <c r="C106" s="64"/>
      <c r="D106" s="64"/>
      <c r="E106" s="85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">
      <c r="A107" s="67" t="s">
        <v>115</v>
      </c>
      <c r="B107" s="80"/>
      <c r="C107" s="81">
        <f>SUM(C92:C106)</f>
        <v>270561.59999999998</v>
      </c>
      <c r="D107" s="64"/>
      <c r="E107" s="85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">
      <c r="A108" s="91" t="s">
        <v>145</v>
      </c>
      <c r="B108" s="91"/>
      <c r="C108" s="92">
        <f>C54+C66+C75+C89+C107</f>
        <v>1432069.29</v>
      </c>
      <c r="D108" s="91" t="s">
        <v>108</v>
      </c>
      <c r="E108" s="92">
        <f>B3-C108</f>
        <v>567930.71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">
      <c r="A109" s="47"/>
      <c r="B109" s="47"/>
      <c r="C109" s="93"/>
      <c r="D109" s="47"/>
      <c r="E109" s="93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">
      <c r="A110" s="95" t="s">
        <v>142</v>
      </c>
      <c r="B110" s="47"/>
      <c r="C110" s="93"/>
      <c r="D110" s="47"/>
      <c r="E110" s="93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">
      <c r="A111" s="94" t="s">
        <v>123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">
      <c r="A112" s="2" t="s">
        <v>194</v>
      </c>
      <c r="B112" s="2" t="s">
        <v>195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">
      <c r="B113" s="118" t="s">
        <v>0</v>
      </c>
      <c r="C113" s="9">
        <v>2000000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">
      <c r="A115" s="96" t="s">
        <v>124</v>
      </c>
      <c r="B115" s="119">
        <v>2023</v>
      </c>
      <c r="C115" s="96" t="s">
        <v>125</v>
      </c>
      <c r="D115" s="96" t="s">
        <v>126</v>
      </c>
      <c r="E115" s="96" t="s">
        <v>127</v>
      </c>
      <c r="F115" s="96" t="s">
        <v>128</v>
      </c>
      <c r="G115" s="96" t="s">
        <v>129</v>
      </c>
      <c r="H115" s="96" t="s">
        <v>130</v>
      </c>
      <c r="I115" s="96" t="s">
        <v>131</v>
      </c>
      <c r="J115" s="96" t="s">
        <v>132</v>
      </c>
      <c r="K115" s="96" t="s">
        <v>133</v>
      </c>
      <c r="L115" s="2"/>
      <c r="M115" s="2"/>
      <c r="N115" s="2"/>
      <c r="O115" s="2"/>
    </row>
    <row r="116" spans="1:15" x14ac:dyDescent="0.3">
      <c r="A116" s="12" t="s">
        <v>134</v>
      </c>
      <c r="B116" s="97">
        <v>44184</v>
      </c>
      <c r="C116" s="98">
        <v>40504</v>
      </c>
      <c r="D116" s="98">
        <v>334843.99</v>
      </c>
      <c r="E116" s="98">
        <v>82465.27</v>
      </c>
      <c r="F116" s="98">
        <v>173740.79999999999</v>
      </c>
      <c r="G116" s="98">
        <v>25722.639999999999</v>
      </c>
      <c r="H116" s="98">
        <v>304646.40999999997</v>
      </c>
      <c r="I116" s="98">
        <v>155400.57999999999</v>
      </c>
      <c r="J116" s="98">
        <f>C107</f>
        <v>270561.59999999998</v>
      </c>
      <c r="K116" s="98">
        <f>C135</f>
        <v>602828.46</v>
      </c>
      <c r="L116" s="2"/>
      <c r="M116" s="2"/>
      <c r="N116" s="2"/>
      <c r="O116" s="2"/>
    </row>
    <row r="117" spans="1:15" x14ac:dyDescent="0.3">
      <c r="A117" s="99" t="s">
        <v>135</v>
      </c>
      <c r="B117" s="100">
        <f>C113-B116</f>
        <v>1955816</v>
      </c>
      <c r="C117" s="101">
        <f>B117-C116</f>
        <v>1915312</v>
      </c>
      <c r="D117" s="101">
        <f>C117-D116</f>
        <v>1580468.01</v>
      </c>
      <c r="E117" s="101">
        <f t="shared" ref="E117:F117" si="0">D117-E116</f>
        <v>1498002.74</v>
      </c>
      <c r="F117" s="101">
        <f t="shared" si="0"/>
        <v>1324261.94</v>
      </c>
      <c r="G117" s="101">
        <f>F117-G116</f>
        <v>1298539.3</v>
      </c>
      <c r="H117" s="101">
        <f>G117-H116</f>
        <v>993892.89000000013</v>
      </c>
      <c r="I117" s="101">
        <f>H117-I116</f>
        <v>838492.31000000017</v>
      </c>
      <c r="J117" s="101">
        <f>I117-J116</f>
        <v>567930.7100000002</v>
      </c>
      <c r="K117" s="101">
        <f>J117-K116</f>
        <v>-34897.749999999767</v>
      </c>
      <c r="L117" s="2"/>
      <c r="M117" s="2"/>
      <c r="N117" s="2"/>
      <c r="O117" s="2"/>
    </row>
    <row r="118" spans="1:15" x14ac:dyDescent="0.3">
      <c r="A118" s="2"/>
      <c r="B118" s="2"/>
      <c r="C118" s="2"/>
      <c r="D118" s="2"/>
      <c r="E118" s="2"/>
      <c r="F118" s="2"/>
      <c r="G118" s="2"/>
      <c r="H118" s="2"/>
      <c r="I118" s="102"/>
      <c r="J118" s="2"/>
      <c r="K118" s="2"/>
      <c r="L118" s="2"/>
      <c r="M118" s="2"/>
      <c r="N118" s="2"/>
      <c r="O118" s="2"/>
    </row>
    <row r="119" spans="1:15" x14ac:dyDescent="0.3">
      <c r="A119" s="2"/>
      <c r="B119" s="2"/>
      <c r="C119" s="2"/>
      <c r="D119" s="2"/>
      <c r="E119" s="2"/>
      <c r="F119" s="2"/>
      <c r="G119" s="103"/>
      <c r="H119" s="104"/>
      <c r="I119" s="2"/>
      <c r="J119" s="2"/>
    </row>
    <row r="120" spans="1:15" x14ac:dyDescent="0.3">
      <c r="A120" s="2"/>
      <c r="B120" s="2"/>
      <c r="C120" s="2"/>
      <c r="D120" s="2"/>
      <c r="E120" s="2"/>
      <c r="F120" s="2"/>
      <c r="G120" s="105"/>
      <c r="H120" s="105"/>
      <c r="I120" s="105"/>
      <c r="J120" s="105"/>
    </row>
    <row r="121" spans="1:15" x14ac:dyDescent="0.3">
      <c r="A121" s="2"/>
      <c r="B121" s="50" t="s">
        <v>198</v>
      </c>
      <c r="C121" s="18"/>
      <c r="D121" s="12"/>
      <c r="G121" s="106"/>
      <c r="H121" s="107"/>
      <c r="I121" s="107"/>
      <c r="J121" s="107"/>
    </row>
    <row r="122" spans="1:15" x14ac:dyDescent="0.3">
      <c r="A122" s="2"/>
      <c r="B122" s="120" t="s">
        <v>136</v>
      </c>
      <c r="C122" s="121"/>
      <c r="D122" s="50" t="s">
        <v>137</v>
      </c>
      <c r="G122" s="106"/>
      <c r="H122" s="107"/>
      <c r="I122" s="107"/>
      <c r="J122" s="107"/>
    </row>
    <row r="123" spans="1:15" x14ac:dyDescent="0.3">
      <c r="A123" s="2"/>
      <c r="B123" s="12" t="s">
        <v>205</v>
      </c>
      <c r="C123" s="98">
        <v>50000</v>
      </c>
      <c r="D123" s="98"/>
      <c r="G123" s="106"/>
      <c r="H123" s="107"/>
      <c r="I123" s="107"/>
      <c r="J123" s="107"/>
    </row>
    <row r="124" spans="1:15" x14ac:dyDescent="0.3">
      <c r="A124" s="2"/>
      <c r="B124" s="12" t="s">
        <v>206</v>
      </c>
      <c r="C124" s="98">
        <v>100000</v>
      </c>
      <c r="D124" s="98"/>
      <c r="G124" s="106"/>
      <c r="H124" s="107"/>
      <c r="I124" s="107"/>
      <c r="J124" s="107"/>
    </row>
    <row r="125" spans="1:15" x14ac:dyDescent="0.3">
      <c r="A125" s="2"/>
      <c r="B125" s="12" t="s">
        <v>207</v>
      </c>
      <c r="C125" s="98">
        <v>20000</v>
      </c>
      <c r="D125" s="98"/>
      <c r="G125" s="106"/>
      <c r="H125" s="107"/>
      <c r="I125" s="107"/>
      <c r="J125" s="107"/>
    </row>
    <row r="126" spans="1:15" x14ac:dyDescent="0.3">
      <c r="A126" s="2"/>
      <c r="B126" s="12" t="s">
        <v>138</v>
      </c>
      <c r="C126" s="98">
        <v>125000</v>
      </c>
      <c r="D126" s="98">
        <v>31250</v>
      </c>
      <c r="G126" s="105"/>
      <c r="H126" s="108"/>
      <c r="I126" s="108"/>
      <c r="J126" s="108"/>
    </row>
    <row r="127" spans="1:15" x14ac:dyDescent="0.3">
      <c r="A127" s="109"/>
      <c r="B127" s="12" t="s">
        <v>139</v>
      </c>
      <c r="C127" s="98">
        <v>90500</v>
      </c>
      <c r="D127" s="98">
        <v>42650</v>
      </c>
      <c r="G127" s="2"/>
      <c r="H127" s="2"/>
      <c r="I127" s="2"/>
      <c r="J127" s="2"/>
    </row>
    <row r="128" spans="1:15" x14ac:dyDescent="0.3">
      <c r="A128" s="3"/>
      <c r="B128" s="12" t="s">
        <v>199</v>
      </c>
      <c r="C128" s="98">
        <v>24600</v>
      </c>
      <c r="D128" s="98"/>
      <c r="G128" s="110"/>
      <c r="H128" s="111"/>
      <c r="I128" s="111"/>
      <c r="J128" s="111"/>
    </row>
    <row r="129" spans="1:10" x14ac:dyDescent="0.3">
      <c r="A129" s="3"/>
      <c r="B129" s="12" t="s">
        <v>200</v>
      </c>
      <c r="C129" s="98">
        <v>104100</v>
      </c>
      <c r="D129" s="98">
        <v>110360</v>
      </c>
      <c r="G129" s="2"/>
      <c r="H129" s="2"/>
      <c r="I129" s="2"/>
      <c r="J129" s="2"/>
    </row>
    <row r="130" spans="1:10" x14ac:dyDescent="0.3">
      <c r="A130" s="3"/>
      <c r="B130" s="12" t="s">
        <v>201</v>
      </c>
      <c r="C130" s="98">
        <v>15000</v>
      </c>
      <c r="D130" s="98"/>
      <c r="G130" s="2"/>
      <c r="H130" s="2"/>
      <c r="I130" s="2"/>
      <c r="J130" s="2"/>
    </row>
    <row r="131" spans="1:10" x14ac:dyDescent="0.3">
      <c r="A131" s="3"/>
      <c r="B131" s="12" t="s">
        <v>140</v>
      </c>
      <c r="C131" s="98">
        <v>20000</v>
      </c>
      <c r="D131" s="98"/>
      <c r="G131" s="2"/>
      <c r="H131" s="2"/>
      <c r="I131" s="2"/>
      <c r="J131" s="2"/>
    </row>
    <row r="132" spans="1:10" x14ac:dyDescent="0.3">
      <c r="A132" s="3"/>
      <c r="B132" s="12" t="s">
        <v>52</v>
      </c>
      <c r="C132" s="98">
        <v>21300</v>
      </c>
      <c r="D132" s="98"/>
      <c r="G132" s="2"/>
      <c r="H132" s="2"/>
      <c r="I132" s="2"/>
      <c r="J132" s="2"/>
    </row>
    <row r="133" spans="1:10" x14ac:dyDescent="0.3">
      <c r="A133" s="3"/>
      <c r="B133" s="12" t="s">
        <v>196</v>
      </c>
      <c r="C133" s="98">
        <v>19728.46</v>
      </c>
      <c r="D133" s="98"/>
      <c r="G133" s="2"/>
      <c r="H133" s="2"/>
      <c r="I133" s="2"/>
      <c r="J133" s="2"/>
    </row>
    <row r="134" spans="1:10" x14ac:dyDescent="0.3">
      <c r="B134" s="12" t="s">
        <v>197</v>
      </c>
      <c r="C134" s="98">
        <v>12600</v>
      </c>
      <c r="D134" s="98"/>
    </row>
    <row r="135" spans="1:10" x14ac:dyDescent="0.3">
      <c r="B135" s="122" t="s">
        <v>141</v>
      </c>
      <c r="C135" s="112">
        <f>SUM(C123:C134)</f>
        <v>602828.46</v>
      </c>
      <c r="D135" s="98">
        <f>SUM(D123:D132)</f>
        <v>184260</v>
      </c>
    </row>
  </sheetData>
  <phoneticPr fontId="2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 mln.kasutus ja koond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Pearaamatupidaja</dc:creator>
  <cp:keywords/>
  <dc:description/>
  <cp:lastModifiedBy>Jana Skippar</cp:lastModifiedBy>
  <cp:revision/>
  <cp:lastPrinted>2026-01-09T08:03:54Z</cp:lastPrinted>
  <dcterms:created xsi:type="dcterms:W3CDTF">2022-05-04T05:31:25Z</dcterms:created>
  <dcterms:modified xsi:type="dcterms:W3CDTF">2026-01-12T07:45:22Z</dcterms:modified>
  <cp:category/>
  <cp:contentStatus/>
</cp:coreProperties>
</file>